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1865" windowHeight="9945" activeTab="2"/>
  </bookViews>
  <sheets>
    <sheet name="Лист1" sheetId="1" r:id="rId1"/>
    <sheet name="Лист2" sheetId="2" r:id="rId2"/>
    <sheet name="Приложение 2" sheetId="3" r:id="rId3"/>
    <sheet name="Приложение 5" sheetId="4" r:id="rId4"/>
  </sheets>
  <definedNames>
    <definedName name="_xlnm.Print_Area" localSheetId="0">'Лист1'!$A$1:$DS$19</definedName>
  </definedNames>
  <calcPr fullCalcOnLoad="1"/>
</workbook>
</file>

<file path=xl/comments3.xml><?xml version="1.0" encoding="utf-8"?>
<comments xmlns="http://schemas.openxmlformats.org/spreadsheetml/2006/main">
  <authors>
    <author>user</author>
  </authors>
  <commentList>
    <comment ref="F29" authorId="0">
      <text>
        <r>
          <rPr>
            <b/>
            <sz val="8"/>
            <rFont val="Tahoma"/>
            <family val="2"/>
          </rPr>
          <t>user:</t>
        </r>
        <r>
          <rPr>
            <sz val="8"/>
            <rFont val="Tahoma"/>
            <family val="2"/>
          </rPr>
          <t xml:space="preserve">
работы и услуги производственного характера+общехоз расх+усл связи.+юр. услуги</t>
        </r>
      </text>
    </comment>
  </commentList>
</comments>
</file>

<file path=xl/sharedStrings.xml><?xml version="1.0" encoding="utf-8"?>
<sst xmlns="http://schemas.openxmlformats.org/spreadsheetml/2006/main" count="267" uniqueCount="177">
  <si>
    <t>Приложение</t>
  </si>
  <si>
    <t>к стандартам раскрытия информации субъектами оптового</t>
  </si>
  <si>
    <t>и розничных рынков электрической энергии,</t>
  </si>
  <si>
    <t>утв. постановлением Правительства РФ от 21 января 2004 г. № 24</t>
  </si>
  <si>
    <t>ПРЕДЛОЖЕНИЕ</t>
  </si>
  <si>
    <t>о размере цен (тарифов), долгосрочных параметров регулирования</t>
  </si>
  <si>
    <t>(вид цены (тарифа) на</t>
  </si>
  <si>
    <t>(расчетный период регулирования)</t>
  </si>
  <si>
    <t>год</t>
  </si>
  <si>
    <t>(полное и сокращенное наименование юридического лица)</t>
  </si>
  <si>
    <t>Приложение № 1</t>
  </si>
  <si>
    <t>к предложению о размере цен (тарифов),</t>
  </si>
  <si>
    <t>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</si>
  <si>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</si>
  <si>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</si>
  <si>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</si>
  <si>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</si>
  <si>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</si>
  <si>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</si>
  <si>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</si>
  <si>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</si>
  <si>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</si>
  <si>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</si>
  <si>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</si>
  <si>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Наименование показателей</t>
  </si>
  <si>
    <t>1.</t>
  </si>
  <si>
    <t>Выручка</t>
  </si>
  <si>
    <t>Прибыль (убыток) от продаж</t>
  </si>
  <si>
    <t>1.1.</t>
  </si>
  <si>
    <t>тыс. рублей</t>
  </si>
  <si>
    <t>1.2.</t>
  </si>
  <si>
    <t>1.3.</t>
  </si>
  <si>
    <t>1.4.</t>
  </si>
  <si>
    <t>Чистая прибыль (убыток)</t>
  </si>
  <si>
    <t>2.</t>
  </si>
  <si>
    <t>2.1.</t>
  </si>
  <si>
    <t>процент</t>
  </si>
  <si>
    <t>3.</t>
  </si>
  <si>
    <t>МВт</t>
  </si>
  <si>
    <t>3.3.</t>
  </si>
  <si>
    <t>3.4.</t>
  </si>
  <si>
    <t>тыс. кВт·ч</t>
  </si>
  <si>
    <t>3.5.</t>
  </si>
  <si>
    <t>4.</t>
  </si>
  <si>
    <t>4.1.</t>
  </si>
  <si>
    <t>в том числе:</t>
  </si>
  <si>
    <t>оплата труда</t>
  </si>
  <si>
    <t>материальные затраты</t>
  </si>
  <si>
    <t>4.2.</t>
  </si>
  <si>
    <t>4.3.</t>
  </si>
  <si>
    <t>5.</t>
  </si>
  <si>
    <t>5.1.</t>
  </si>
  <si>
    <t>человек</t>
  </si>
  <si>
    <t>5.2.</t>
  </si>
  <si>
    <t>5.3.</t>
  </si>
  <si>
    <t>ремонт основных фондов</t>
  </si>
  <si>
    <t xml:space="preserve"> ы</t>
  </si>
  <si>
    <t>3.2.</t>
  </si>
  <si>
    <t>3.1.</t>
  </si>
  <si>
    <t>2018</t>
  </si>
  <si>
    <t>ФКУ ИК-1 УФСИН России по Архангельской области</t>
  </si>
  <si>
    <t>Федеральное казенное учреждение «Исправительная колония № 1 Управления Федеральной службы исполнения наказаний по Архангельской области»</t>
  </si>
  <si>
    <t>ФКУ ИК-1 УФСИН Росии по Архангельской области</t>
  </si>
  <si>
    <t>г.Архангельск, ул.Пирсовая, д.27</t>
  </si>
  <si>
    <t>163050, г.Архангельск, ул.Пирсовая, д.27</t>
  </si>
  <si>
    <t>2901086624</t>
  </si>
  <si>
    <t>290101001</t>
  </si>
  <si>
    <t>Перхорович Виталий Владимирович</t>
  </si>
  <si>
    <t>ik1arh@yandex.ru</t>
  </si>
  <si>
    <t>(8182)451738</t>
  </si>
  <si>
    <t>(8182) 451738</t>
  </si>
  <si>
    <t>Приложение № 2
к предложению о размере цен (тарифов), долгосрочных параметров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</si>
  <si>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</si>
  <si>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</si>
  <si>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Единица измерения</t>
  </si>
  <si>
    <t>Показатели эффективности деятельности организации</t>
  </si>
  <si>
    <t>-</t>
  </si>
  <si>
    <t>EBITDA (прибыль до процентов, налогов и амортизации)</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</si>
  <si>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</si>
  <si>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</si>
  <si>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</si>
  <si>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</si>
  <si>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</si>
  <si>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t>МВт·ч</t>
  </si>
  <si>
    <r>
      <t xml:space="preserve">Заявленная мощность </t>
    </r>
    <r>
      <rPr>
        <vertAlign val="superscript"/>
        <sz val="12"/>
        <rFont val="Times New Roman"/>
        <family val="1"/>
      </rPr>
      <t>3</t>
    </r>
  </si>
  <si>
    <r>
      <t xml:space="preserve">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</si>
  <si>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</si>
  <si>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</si>
  <si>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</si>
  <si>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3.7.</t>
  </si>
  <si>
    <r>
      <t>Реквизиты программы энергоэффективности (кем утверждена, дата утверждения, номер приказа)</t>
    </r>
    <r>
      <rPr>
        <vertAlign val="superscript"/>
        <sz val="12"/>
        <rFont val="Times New Roman"/>
        <family val="1"/>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</si>
  <si>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</si>
  <si>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</si>
  <si>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Необходимая валовая выручка по регулируемым видам деятельности организации - всего</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</si>
  <si>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</si>
  <si>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</si>
  <si>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</si>
  <si>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</si>
  <si>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</si>
  <si>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</si>
  <si>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</si>
  <si>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</si>
  <si>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2"/>
        <rFont val="Times New Roman"/>
        <family val="1"/>
      </rPr>
      <t>3</t>
    </r>
  </si>
  <si>
    <t>у.е.</t>
  </si>
  <si>
    <r>
      <t xml:space="preserve">Операционные расходы на условную единицу </t>
    </r>
    <r>
      <rPr>
        <vertAlign val="superscript"/>
        <sz val="12"/>
        <rFont val="Times New Roman"/>
        <family val="1"/>
      </rPr>
      <t>3</t>
    </r>
  </si>
  <si>
    <t>тыс. рублей (у.е.)</t>
  </si>
  <si>
    <t>Показатели численности персонала и фонда оплаты труда по регулируемым видам деятельности</t>
  </si>
  <si>
    <t>Среднесписочная численность персонала</t>
  </si>
  <si>
    <t>Среднемесячная заработная плата на одного работника</t>
  </si>
  <si>
    <t>тыс. рублей на 
человека</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</si>
  <si>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</si>
  <si>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</si>
  <si>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</si>
  <si>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</si>
  <si>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</si>
  <si>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</si>
  <si>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</si>
  <si>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</si>
  <si>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</si>
  <si>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</si>
  <si>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</si>
  <si>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</si>
  <si>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</si>
  <si>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</si>
  <si>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</si>
  <si>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</si>
  <si>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</si>
  <si>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</si>
  <si>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</si>
  <si>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</si>
  <si>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</si>
  <si>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</si>
  <si>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</si>
  <si>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</si>
  <si>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</si>
  <si>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</si>
  <si>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</si>
  <si>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</si>
  <si>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</si>
  <si>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</si>
  <si>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</si>
  <si>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</si>
  <si>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</si>
  <si>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</si>
  <si>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</si>
  <si>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</si>
  <si>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</si>
  <si>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</si>
  <si>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</si>
  <si>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</si>
  <si>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</si>
  <si>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</si>
  <si>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</si>
  <si>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</si>
  <si>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</si>
  <si>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</si>
  <si>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</si>
  <si>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</si>
  <si>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</si>
  <si>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</si>
  <si>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</si>
  <si>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</si>
  <si>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</si>
  <si>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</si>
  <si>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</si>
  <si>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</si>
  <si>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</si>
  <si>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</si>
  <si>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</si>
  <si>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</si>
  <si>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Фактические показатели 
за год, предшествующий базовому периоду 2016 год</t>
  </si>
  <si>
    <t>Предложения 
на расчетный период регулирования 2018 год</t>
  </si>
  <si>
    <t>Фактические показатели за год, предшествующий базовому периоду 2016 год</t>
  </si>
  <si>
    <t>Показатели, утвержденные на базовый период * 2017 год</t>
  </si>
  <si>
    <t>Предложения на расчетный период регулирования 2018</t>
  </si>
  <si>
    <t xml:space="preserve"> -</t>
  </si>
  <si>
    <r>
      <t xml:space="preserve">Показатели, утвержденные 
на базовый период </t>
    </r>
    <r>
      <rPr>
        <vertAlign val="superscript"/>
        <sz val="12"/>
        <rFont val="Times New Roman"/>
        <family val="1"/>
      </rPr>
      <t xml:space="preserve"> </t>
    </r>
    <r>
      <rPr>
        <vertAlign val="superscript"/>
        <sz val="18"/>
        <rFont val="Times New Roman"/>
        <family val="1"/>
      </rPr>
      <t>2017 год</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</si>
</sst>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00"/>
    <numFmt numFmtId="185" formatCode="0.000000"/>
    <numFmt numFmtId="186" formatCode="0.00000"/>
    <numFmt numFmtId="187" formatCode="0.0000"/>
    <numFmt numFmtId="188" formatCode="0.000"/>
    <numFmt numFmtId="189" formatCode="0.0"/>
  </numFmts>
  <fonts count="54">
    <font>
      <sz val="10"/>
      <name val="Arial Cyr"/>
      <family val="0"/>
    </font>
    <font>
      <u val="single"/>
      <sz val="10"/>
      <color indexed="12"/>
      <name val="Arial Cyr"/>
      <family val="0"/>
    </font>
    <font>
      <u val="single"/>
      <sz val="10"/>
      <color indexed="36"/>
      <name val="Arial Cyr"/>
      <family val="0"/>
    </font>
    <font>
      <sz val="12"/>
      <name val="Times New Roman"/>
      <family val="1"/>
    </font>
    <font>
      <sz val="8"/>
      <name val="Times New Roman"/>
      <family val="1"/>
    </font>
    <font>
      <b/>
      <sz val="14"/>
      <name val="Times New Roman"/>
      <family val="1"/>
    </font>
    <font>
      <sz val="7"/>
      <name val="Times New Roman"/>
      <family val="1"/>
    </font>
    <font>
      <sz val="14"/>
      <name val="Times New Roman"/>
      <family val="1"/>
    </font>
    <font>
      <vertAlign val="superscript"/>
      <sz val="12"/>
      <name val="Times New Roman"/>
      <family val="1"/>
    </font>
    <font>
      <sz val="11"/>
      <color indexed="8"/>
      <name val="Calibri"/>
      <family val="2"/>
    </font>
    <font>
      <sz val="10"/>
      <name val="Times New Roman"/>
      <family val="1"/>
    </font>
    <font>
      <sz val="13"/>
      <name val="Times New Roman"/>
      <family val="1"/>
    </font>
    <font>
      <i/>
      <sz val="12"/>
      <name val="Times New Roman"/>
      <family val="1"/>
    </font>
    <font>
      <sz val="10"/>
      <color indexed="9"/>
      <name val="Times New Roman"/>
      <family val="1"/>
    </font>
    <font>
      <vertAlign val="superscript"/>
      <sz val="10"/>
      <name val="Times New Roman"/>
      <family val="1"/>
    </font>
    <font>
      <b/>
      <sz val="8"/>
      <name val="Tahoma"/>
      <family val="2"/>
    </font>
    <font>
      <sz val="8"/>
      <name val="Tahoma"/>
      <family val="2"/>
    </font>
    <font>
      <sz val="11"/>
      <color indexed="8"/>
      <name val="Times New Roman"/>
      <family val="1"/>
    </font>
    <font>
      <vertAlign val="superscript"/>
      <sz val="11"/>
      <color indexed="8"/>
      <name val="Times New Roman"/>
      <family val="1"/>
    </font>
    <font>
      <vertAlign val="superscript"/>
      <sz val="1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color indexed="8"/>
      </right>
      <top style="thin">
        <color indexed="8"/>
      </top>
      <bottom/>
    </border>
    <border>
      <left style="thin">
        <color indexed="8"/>
      </left>
      <right style="thin">
        <color indexed="8"/>
      </right>
      <top style="thin">
        <color indexed="8"/>
      </top>
      <bottom/>
    </border>
    <border>
      <left style="thin">
        <color indexed="8"/>
      </left>
      <right/>
      <top style="thin">
        <color indexed="8"/>
      </top>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9" fillId="0" borderId="0">
      <alignment/>
      <protection/>
    </xf>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56">
    <xf numFmtId="0" fontId="0" fillId="0" borderId="0" xfId="0" applyAlignment="1">
      <alignment/>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horizontal="right"/>
    </xf>
    <xf numFmtId="0" fontId="5" fillId="0" borderId="0" xfId="0" applyFont="1" applyAlignment="1">
      <alignment horizontal="center"/>
    </xf>
    <xf numFmtId="0" fontId="5" fillId="0" borderId="0" xfId="0" applyFont="1" applyAlignment="1">
      <alignment horizontal="left"/>
    </xf>
    <xf numFmtId="0" fontId="6" fillId="0" borderId="0" xfId="0" applyFont="1" applyAlignment="1">
      <alignment horizontal="center"/>
    </xf>
    <xf numFmtId="0" fontId="5" fillId="0" borderId="0" xfId="0" applyFont="1" applyAlignment="1">
      <alignment horizontal="right"/>
    </xf>
    <xf numFmtId="0" fontId="3" fillId="0" borderId="0" xfId="0" applyFont="1" applyAlignment="1">
      <alignment/>
    </xf>
    <xf numFmtId="0" fontId="7" fillId="0" borderId="0" xfId="0" applyFont="1" applyAlignment="1">
      <alignment horizontal="center"/>
    </xf>
    <xf numFmtId="0" fontId="3" fillId="0" borderId="0" xfId="0" applyFont="1" applyAlignment="1">
      <alignment horizontal="left"/>
    </xf>
    <xf numFmtId="0" fontId="3" fillId="0" borderId="0" xfId="0" applyFont="1" applyAlignment="1">
      <alignment horizontal="left" vertical="center"/>
    </xf>
    <xf numFmtId="0" fontId="3" fillId="0" borderId="0" xfId="0" applyFont="1" applyAlignment="1">
      <alignment horizontal="center" vertical="center"/>
    </xf>
    <xf numFmtId="0" fontId="3" fillId="0" borderId="10" xfId="0" applyFont="1" applyBorder="1" applyAlignment="1">
      <alignment horizontal="center" vertical="top"/>
    </xf>
    <xf numFmtId="0" fontId="3" fillId="0" borderId="0" xfId="0" applyFont="1" applyAlignment="1">
      <alignment/>
    </xf>
    <xf numFmtId="0" fontId="10" fillId="0" borderId="0" xfId="0" applyFont="1" applyAlignment="1">
      <alignment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top" wrapText="1"/>
    </xf>
    <xf numFmtId="0" fontId="3" fillId="0" borderId="10" xfId="0" applyFont="1" applyBorder="1" applyAlignment="1">
      <alignment horizontal="left" vertical="top" wrapText="1"/>
    </xf>
    <xf numFmtId="4" fontId="3" fillId="0" borderId="10" xfId="0" applyNumberFormat="1" applyFont="1" applyBorder="1" applyAlignment="1">
      <alignment horizontal="center" vertical="top"/>
    </xf>
    <xf numFmtId="0" fontId="3" fillId="0" borderId="10" xfId="0" applyFont="1" applyBorder="1" applyAlignment="1">
      <alignment horizontal="center" wrapText="1"/>
    </xf>
    <xf numFmtId="0" fontId="3" fillId="0" borderId="10" xfId="0" applyFont="1" applyBorder="1" applyAlignment="1">
      <alignment horizontal="left" wrapText="1"/>
    </xf>
    <xf numFmtId="0" fontId="3" fillId="0" borderId="10" xfId="0" applyFont="1" applyBorder="1" applyAlignment="1">
      <alignment horizontal="center"/>
    </xf>
    <xf numFmtId="4" fontId="3" fillId="0" borderId="10" xfId="0" applyNumberFormat="1" applyFont="1" applyBorder="1" applyAlignment="1">
      <alignment horizontal="center"/>
    </xf>
    <xf numFmtId="0" fontId="12" fillId="0" borderId="10" xfId="0" applyFont="1" applyBorder="1" applyAlignment="1">
      <alignment horizontal="left" vertical="top" wrapText="1"/>
    </xf>
    <xf numFmtId="0" fontId="13" fillId="0" borderId="0" xfId="0" applyFont="1" applyAlignment="1">
      <alignment/>
    </xf>
    <xf numFmtId="0" fontId="10" fillId="0" borderId="0" xfId="0" applyFont="1" applyAlignment="1">
      <alignment/>
    </xf>
    <xf numFmtId="0" fontId="17" fillId="0" borderId="10" xfId="53" applyFont="1" applyBorder="1" applyAlignment="1">
      <alignment horizontal="center" vertical="center" wrapText="1"/>
      <protection/>
    </xf>
    <xf numFmtId="0" fontId="17" fillId="0" borderId="10" xfId="53" applyFont="1" applyBorder="1" applyAlignment="1">
      <alignment horizontal="center" vertical="top" wrapText="1"/>
      <protection/>
    </xf>
    <xf numFmtId="0" fontId="17" fillId="0" borderId="10" xfId="53" applyFont="1" applyBorder="1" applyAlignment="1">
      <alignment horizontal="left" vertical="top" wrapText="1"/>
      <protection/>
    </xf>
    <xf numFmtId="0" fontId="17" fillId="0" borderId="10" xfId="53" applyFont="1" applyBorder="1" applyAlignment="1">
      <alignment horizontal="center" vertical="top"/>
      <protection/>
    </xf>
    <xf numFmtId="4" fontId="17" fillId="0" borderId="10" xfId="53" applyNumberFormat="1" applyFont="1" applyBorder="1" applyAlignment="1">
      <alignment horizontal="center" vertical="top"/>
      <protection/>
    </xf>
    <xf numFmtId="0" fontId="3" fillId="0" borderId="10" xfId="0" applyFont="1" applyBorder="1" applyAlignment="1">
      <alignment horizontal="center" vertical="center" wrapText="1"/>
    </xf>
    <xf numFmtId="0" fontId="3" fillId="0" borderId="10" xfId="0" applyNumberFormat="1" applyFont="1" applyBorder="1" applyAlignment="1">
      <alignment horizontal="center" vertical="center"/>
    </xf>
    <xf numFmtId="0" fontId="3" fillId="0" borderId="10" xfId="0" applyNumberFormat="1" applyFont="1" applyBorder="1" applyAlignment="1">
      <alignment horizontal="center" vertical="top"/>
    </xf>
    <xf numFmtId="0" fontId="3" fillId="33" borderId="10" xfId="0" applyFont="1" applyFill="1" applyBorder="1" applyAlignment="1">
      <alignment horizontal="center" vertical="top"/>
    </xf>
    <xf numFmtId="2" fontId="17" fillId="0" borderId="10" xfId="53" applyNumberFormat="1" applyFont="1" applyBorder="1" applyAlignment="1">
      <alignment horizontal="center" vertical="top"/>
      <protection/>
    </xf>
    <xf numFmtId="189" fontId="3" fillId="0" borderId="10" xfId="0" applyNumberFormat="1" applyFont="1" applyBorder="1" applyAlignment="1">
      <alignment horizontal="center" vertical="top"/>
    </xf>
    <xf numFmtId="0" fontId="3" fillId="0" borderId="14" xfId="0" applyFont="1" applyBorder="1" applyAlignment="1">
      <alignment horizontal="center"/>
    </xf>
    <xf numFmtId="0" fontId="3" fillId="0" borderId="0" xfId="0" applyFont="1" applyAlignment="1">
      <alignment horizontal="center" wrapText="1"/>
    </xf>
    <xf numFmtId="0" fontId="6" fillId="0" borderId="0" xfId="0" applyFont="1" applyAlignment="1">
      <alignment horizontal="center"/>
    </xf>
    <xf numFmtId="0" fontId="5" fillId="0" borderId="0" xfId="0" applyFont="1" applyAlignment="1">
      <alignment horizontal="center"/>
    </xf>
    <xf numFmtId="49" fontId="5" fillId="0" borderId="14" xfId="0" applyNumberFormat="1" applyFont="1" applyBorder="1" applyAlignment="1">
      <alignment horizontal="center"/>
    </xf>
    <xf numFmtId="0" fontId="7" fillId="0" borderId="0" xfId="0" applyFont="1" applyAlignment="1">
      <alignment horizontal="center"/>
    </xf>
    <xf numFmtId="0" fontId="3" fillId="0" borderId="0" xfId="0" applyFont="1" applyAlignment="1">
      <alignment horizontal="left" wrapText="1"/>
    </xf>
    <xf numFmtId="0" fontId="3" fillId="0" borderId="0" xfId="0" applyFont="1" applyAlignment="1">
      <alignment horizontal="left"/>
    </xf>
    <xf numFmtId="49" fontId="3" fillId="0" borderId="0" xfId="0" applyNumberFormat="1" applyFont="1" applyAlignment="1">
      <alignment horizontal="left"/>
    </xf>
    <xf numFmtId="0" fontId="1" fillId="0" borderId="0" xfId="42" applyAlignment="1" applyProtection="1">
      <alignment/>
      <protection/>
    </xf>
    <xf numFmtId="0" fontId="3" fillId="0" borderId="0" xfId="0" applyFont="1" applyAlignment="1">
      <alignment/>
    </xf>
    <xf numFmtId="0" fontId="11" fillId="0" borderId="0" xfId="0" applyFont="1" applyAlignment="1">
      <alignment horizontal="center" wrapText="1"/>
    </xf>
    <xf numFmtId="0" fontId="11" fillId="0" borderId="0" xfId="0" applyFont="1" applyAlignment="1">
      <alignment horizontal="center"/>
    </xf>
    <xf numFmtId="0" fontId="10" fillId="0" borderId="0" xfId="0" applyFont="1" applyAlignment="1">
      <alignment horizontal="left" wrapText="1" indent="3"/>
    </xf>
    <xf numFmtId="0" fontId="17" fillId="0" borderId="10" xfId="53" applyFont="1" applyBorder="1" applyAlignment="1">
      <alignment horizontal="center" vertical="center" wrapText="1"/>
      <protection/>
    </xf>
    <xf numFmtId="0" fontId="3" fillId="33" borderId="10" xfId="0" applyNumberFormat="1" applyFont="1" applyFill="1" applyBorder="1" applyAlignment="1">
      <alignment horizontal="center" vertical="top"/>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k1arh@yandex.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1:DS18"/>
  <sheetViews>
    <sheetView view="pageBreakPreview" zoomScaleSheetLayoutView="100" zoomScalePageLayoutView="0" workbookViewId="0" topLeftCell="A1">
      <selection activeCell="BW23" sqref="BW23"/>
    </sheetView>
  </sheetViews>
  <sheetFormatPr defaultColWidth="1.12109375" defaultRowHeight="12.75"/>
  <cols>
    <col min="1" max="16384" width="1.12109375" style="1" customWidth="1"/>
  </cols>
  <sheetData>
    <row r="1" s="2" customFormat="1" ht="11.25">
      <c r="DS1" s="3" t="s">
        <v>0</v>
      </c>
    </row>
    <row r="2" s="2" customFormat="1" ht="11.25">
      <c r="DS2" s="3" t="s">
        <v>1</v>
      </c>
    </row>
    <row r="3" s="2" customFormat="1" ht="11.25">
      <c r="DS3" s="3" t="s">
        <v>2</v>
      </c>
    </row>
    <row r="4" s="2" customFormat="1" ht="11.25">
      <c r="DS4" s="3" t="s">
        <v>3</v>
      </c>
    </row>
    <row r="10" spans="1:123" s="4" customFormat="1" ht="18.75">
      <c r="A10" s="43" t="s">
        <v>4</v>
      </c>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row>
    <row r="11" spans="1:123" s="4" customFormat="1" ht="18.75">
      <c r="A11" s="43" t="s">
        <v>5</v>
      </c>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row>
    <row r="12" spans="61:86" s="4" customFormat="1" ht="18.75">
      <c r="BI12" s="7" t="s">
        <v>6</v>
      </c>
      <c r="BK12" s="44" t="s">
        <v>59</v>
      </c>
      <c r="BL12" s="44"/>
      <c r="BM12" s="44"/>
      <c r="BN12" s="44"/>
      <c r="BO12" s="44"/>
      <c r="BP12" s="44"/>
      <c r="BQ12" s="44"/>
      <c r="BR12" s="44"/>
      <c r="BS12" s="44"/>
      <c r="BT12" s="44"/>
      <c r="BU12" s="44"/>
      <c r="BV12" s="44"/>
      <c r="BW12" s="44"/>
      <c r="BX12" s="44"/>
      <c r="BY12" s="44"/>
      <c r="BZ12" s="44"/>
      <c r="CA12" s="44"/>
      <c r="CB12" s="44"/>
      <c r="CD12" s="5" t="s">
        <v>8</v>
      </c>
      <c r="CH12" s="4" t="s">
        <v>56</v>
      </c>
    </row>
    <row r="13" s="6" customFormat="1" ht="10.5">
      <c r="BK13" s="6" t="s">
        <v>7</v>
      </c>
    </row>
    <row r="16" spans="19:121" ht="30.75" customHeight="1">
      <c r="S16" s="41" t="s">
        <v>61</v>
      </c>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row>
    <row r="17" spans="19:105" s="6" customFormat="1" ht="10.5">
      <c r="S17" s="42" t="s">
        <v>9</v>
      </c>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row>
    <row r="18" spans="19:105" ht="15.75">
      <c r="S18" s="40" t="s">
        <v>60</v>
      </c>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row>
  </sheetData>
  <sheetProtection/>
  <mergeCells count="6">
    <mergeCell ref="S18:DA18"/>
    <mergeCell ref="S16:DQ16"/>
    <mergeCell ref="S17:DA17"/>
    <mergeCell ref="A10:DS10"/>
    <mergeCell ref="A11:DS11"/>
    <mergeCell ref="BK12:CB12"/>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&amp;L&amp;"Tahoma,обычный"&amp;6Подготовлено с использованием системы ГАРАНТ</oddHeader>
  </headerFooter>
</worksheet>
</file>

<file path=xl/worksheets/sheet2.xml><?xml version="1.0" encoding="utf-8"?>
<worksheet xmlns="http://schemas.openxmlformats.org/spreadsheetml/2006/main" xmlns:r="http://schemas.openxmlformats.org/officeDocument/2006/relationships">
  <sheetPr>
    <tabColor indexed="48"/>
  </sheetPr>
  <dimension ref="A1:DT28"/>
  <sheetViews>
    <sheetView view="pageBreakPreview" zoomScaleSheetLayoutView="100" zoomScalePageLayoutView="0" workbookViewId="0" topLeftCell="A1">
      <selection activeCell="F29" sqref="F29"/>
    </sheetView>
  </sheetViews>
  <sheetFormatPr defaultColWidth="1.12109375" defaultRowHeight="12.75"/>
  <cols>
    <col min="1" max="16384" width="1.12109375" style="1" customWidth="1"/>
  </cols>
  <sheetData>
    <row r="1" spans="123:124" s="2" customFormat="1" ht="11.25">
      <c r="DS1" s="3" t="s">
        <v>10</v>
      </c>
      <c r="DT1" s="3"/>
    </row>
    <row r="2" spans="123:124" s="2" customFormat="1" ht="11.25">
      <c r="DS2" s="3" t="s">
        <v>11</v>
      </c>
      <c r="DT2" s="3"/>
    </row>
    <row r="3" spans="123:124" s="2" customFormat="1" ht="11.25">
      <c r="DS3" s="3" t="s">
        <v>12</v>
      </c>
      <c r="DT3" s="3"/>
    </row>
    <row r="6" spans="1:123" s="9" customFormat="1" ht="18.75">
      <c r="A6" s="45" t="s">
        <v>13</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row>
    <row r="10" spans="1:123" ht="30" customHeight="1">
      <c r="A10" s="11" t="s">
        <v>14</v>
      </c>
      <c r="B10" s="12"/>
      <c r="C10" s="12"/>
      <c r="D10" s="12"/>
      <c r="E10" s="12"/>
      <c r="F10" s="12"/>
      <c r="G10" s="12"/>
      <c r="H10" s="12"/>
      <c r="I10" s="12"/>
      <c r="J10" s="12"/>
      <c r="K10" s="12"/>
      <c r="L10" s="12"/>
      <c r="M10" s="12"/>
      <c r="N10" s="12"/>
      <c r="O10" s="12"/>
      <c r="P10" s="12"/>
      <c r="Q10" s="12"/>
      <c r="R10" s="12"/>
      <c r="S10" s="12"/>
      <c r="T10" s="12"/>
      <c r="U10" s="46" t="s">
        <v>61</v>
      </c>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row>
    <row r="12" spans="1:123" ht="15.75">
      <c r="A12" s="10" t="s">
        <v>15</v>
      </c>
      <c r="Z12" s="47" t="s">
        <v>62</v>
      </c>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row>
    <row r="14" spans="1:123" ht="15.75">
      <c r="A14" s="10" t="s">
        <v>16</v>
      </c>
      <c r="R14" s="47" t="s">
        <v>63</v>
      </c>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row>
    <row r="16" spans="1:123" ht="15.75">
      <c r="A16" s="10" t="s">
        <v>17</v>
      </c>
      <c r="R16" s="47" t="s">
        <v>64</v>
      </c>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row>
    <row r="18" spans="1:123" ht="15.75">
      <c r="A18" s="10" t="s">
        <v>18</v>
      </c>
      <c r="F18" s="48" t="s">
        <v>65</v>
      </c>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row>
    <row r="19" spans="6:32" ht="15.75">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row>
    <row r="20" spans="1:123" ht="15.75">
      <c r="A20" s="10" t="s">
        <v>19</v>
      </c>
      <c r="F20" s="48" t="s">
        <v>66</v>
      </c>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row>
    <row r="22" spans="1:123" ht="15.75">
      <c r="A22" s="10" t="s">
        <v>20</v>
      </c>
      <c r="T22" s="47" t="s">
        <v>67</v>
      </c>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row>
    <row r="24" spans="1:123" ht="15.75">
      <c r="A24" s="10" t="s">
        <v>21</v>
      </c>
      <c r="X24" s="49" t="s">
        <v>68</v>
      </c>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row>
    <row r="26" spans="1:123" ht="15.75">
      <c r="A26" s="10" t="s">
        <v>22</v>
      </c>
      <c r="T26" s="48" t="s">
        <v>69</v>
      </c>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row>
    <row r="28" spans="1:123" ht="15.75">
      <c r="A28" s="10" t="s">
        <v>23</v>
      </c>
      <c r="F28" s="48" t="s">
        <v>70</v>
      </c>
      <c r="G28" s="48"/>
      <c r="H28" s="48"/>
      <c r="I28" s="48"/>
      <c r="J28" s="48"/>
      <c r="K28" s="48"/>
      <c r="L28" s="48"/>
      <c r="M28" s="48"/>
      <c r="N28" s="48"/>
      <c r="O28" s="48"/>
      <c r="P28" s="48"/>
      <c r="Q28" s="48"/>
      <c r="R28" s="48"/>
      <c r="S28" s="48"/>
      <c r="T28" s="48"/>
      <c r="U28" s="48"/>
      <c r="V28" s="48"/>
      <c r="W28" s="48"/>
      <c r="X28" s="48"/>
      <c r="Y28" s="48"/>
      <c r="Z28" s="48"/>
      <c r="AA28" s="48"/>
      <c r="AB28" s="48"/>
      <c r="AC28" s="4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row>
  </sheetData>
  <sheetProtection/>
  <mergeCells count="11">
    <mergeCell ref="T22:DS22"/>
    <mergeCell ref="F28:AC28"/>
    <mergeCell ref="T26:BD26"/>
    <mergeCell ref="X24:BR24"/>
    <mergeCell ref="F20:AF20"/>
    <mergeCell ref="A6:DS6"/>
    <mergeCell ref="U10:DS10"/>
    <mergeCell ref="Z12:DS12"/>
    <mergeCell ref="R14:DS14"/>
    <mergeCell ref="R16:DS16"/>
    <mergeCell ref="F18:AF18"/>
  </mergeCells>
  <hyperlinks>
    <hyperlink ref="X24" r:id="rId1" display="ik1arh@yandex.ru"/>
  </hyperlinks>
  <printOptions/>
  <pageMargins left="0.3937007874015748" right="0.3937007874015748" top="0.7874015748031497" bottom="0.3937007874015748" header="0.2755905511811024" footer="0.2755905511811024"/>
  <pageSetup horizontalDpi="600" verticalDpi="600" orientation="landscape" paperSize="9" r:id="rId2"/>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dimension ref="A1:F47"/>
  <sheetViews>
    <sheetView tabSelected="1" zoomScale="85" zoomScaleNormal="85" zoomScalePageLayoutView="0" workbookViewId="0" topLeftCell="A1">
      <selection activeCell="F38" sqref="F38"/>
    </sheetView>
  </sheetViews>
  <sheetFormatPr defaultColWidth="9.00390625" defaultRowHeight="12.75"/>
  <cols>
    <col min="1" max="1" width="6.625" style="0" customWidth="1"/>
    <col min="2" max="2" width="77.75390625" style="0" customWidth="1"/>
    <col min="3" max="3" width="13.875" style="0" customWidth="1"/>
    <col min="4" max="6" width="20.75390625" style="0" customWidth="1"/>
  </cols>
  <sheetData>
    <row r="1" spans="1:6" ht="63.75">
      <c r="A1" s="14"/>
      <c r="B1" s="14"/>
      <c r="C1" s="14"/>
      <c r="D1" s="14"/>
      <c r="E1" s="14"/>
      <c r="F1" s="15" t="s">
        <v>71</v>
      </c>
    </row>
    <row r="2" spans="1:6" ht="15.75">
      <c r="A2" s="14"/>
      <c r="B2" s="14"/>
      <c r="C2" s="14"/>
      <c r="D2" s="14"/>
      <c r="E2" s="14"/>
      <c r="F2" s="14"/>
    </row>
    <row r="3" spans="1:6" ht="15.75">
      <c r="A3" s="14"/>
      <c r="B3" s="14"/>
      <c r="C3" s="14"/>
      <c r="D3" s="14"/>
      <c r="E3" s="14"/>
      <c r="F3" s="14"/>
    </row>
    <row r="4" spans="1:6" ht="16.5">
      <c r="A4" s="51" t="s">
        <v>72</v>
      </c>
      <c r="B4" s="52"/>
      <c r="C4" s="52"/>
      <c r="D4" s="52"/>
      <c r="E4" s="52"/>
      <c r="F4" s="52"/>
    </row>
    <row r="5" spans="1:6" ht="15.75">
      <c r="A5" s="14"/>
      <c r="B5" s="14"/>
      <c r="C5" s="14"/>
      <c r="D5" s="14"/>
      <c r="E5" s="14"/>
      <c r="F5" s="14"/>
    </row>
    <row r="6" spans="1:6" ht="15.75">
      <c r="A6" s="14"/>
      <c r="B6" s="14"/>
      <c r="C6" s="14"/>
      <c r="D6" s="14"/>
      <c r="E6" s="14"/>
      <c r="F6" s="14"/>
    </row>
    <row r="7" spans="1:6" ht="111">
      <c r="A7" s="16" t="s">
        <v>73</v>
      </c>
      <c r="B7" s="17" t="s">
        <v>24</v>
      </c>
      <c r="C7" s="17" t="s">
        <v>74</v>
      </c>
      <c r="D7" s="17" t="s">
        <v>170</v>
      </c>
      <c r="E7" s="18" t="s">
        <v>176</v>
      </c>
      <c r="F7" s="34" t="s">
        <v>171</v>
      </c>
    </row>
    <row r="8" spans="1:6" ht="15.75">
      <c r="A8" s="19" t="s">
        <v>25</v>
      </c>
      <c r="B8" s="20" t="s">
        <v>75</v>
      </c>
      <c r="C8" s="19"/>
      <c r="D8" s="13"/>
      <c r="E8" s="13"/>
      <c r="F8" s="21"/>
    </row>
    <row r="9" spans="1:6" ht="15.75">
      <c r="A9" s="19" t="s">
        <v>28</v>
      </c>
      <c r="B9" s="20" t="s">
        <v>26</v>
      </c>
      <c r="C9" s="19" t="s">
        <v>29</v>
      </c>
      <c r="D9" s="13">
        <v>12659.547</v>
      </c>
      <c r="E9" s="13"/>
      <c r="F9" s="21"/>
    </row>
    <row r="10" spans="1:6" ht="15.75">
      <c r="A10" s="19" t="s">
        <v>30</v>
      </c>
      <c r="B10" s="20" t="s">
        <v>27</v>
      </c>
      <c r="C10" s="19" t="s">
        <v>29</v>
      </c>
      <c r="D10" s="13">
        <f>D11</f>
        <v>5915.838</v>
      </c>
      <c r="E10" s="13"/>
      <c r="F10" s="21"/>
    </row>
    <row r="11" spans="1:6" ht="15.75">
      <c r="A11" s="19" t="s">
        <v>31</v>
      </c>
      <c r="B11" s="20" t="s">
        <v>77</v>
      </c>
      <c r="C11" s="19" t="s">
        <v>29</v>
      </c>
      <c r="D11" s="13">
        <f>D12+37.2</f>
        <v>5915.838</v>
      </c>
      <c r="E11" s="13"/>
      <c r="F11" s="21"/>
    </row>
    <row r="12" spans="1:6" ht="15.75">
      <c r="A12" s="19" t="s">
        <v>32</v>
      </c>
      <c r="B12" s="20" t="s">
        <v>33</v>
      </c>
      <c r="C12" s="19" t="s">
        <v>29</v>
      </c>
      <c r="D12" s="13">
        <v>5878.638</v>
      </c>
      <c r="E12" s="13"/>
      <c r="F12" s="21"/>
    </row>
    <row r="13" spans="1:6" ht="15.75">
      <c r="A13" s="19" t="s">
        <v>34</v>
      </c>
      <c r="B13" s="20" t="s">
        <v>78</v>
      </c>
      <c r="C13" s="19"/>
      <c r="D13" s="13"/>
      <c r="E13" s="13"/>
      <c r="F13" s="21"/>
    </row>
    <row r="14" spans="1:6" ht="47.25">
      <c r="A14" s="19" t="s">
        <v>35</v>
      </c>
      <c r="B14" s="20" t="s">
        <v>79</v>
      </c>
      <c r="C14" s="19" t="s">
        <v>36</v>
      </c>
      <c r="D14" s="39">
        <f>D12/D9*100</f>
        <v>46.436400923350575</v>
      </c>
      <c r="E14" s="13"/>
      <c r="F14" s="21"/>
    </row>
    <row r="15" spans="1:6" ht="31.5">
      <c r="A15" s="19" t="s">
        <v>37</v>
      </c>
      <c r="B15" s="20" t="s">
        <v>80</v>
      </c>
      <c r="C15" s="19"/>
      <c r="D15" s="13"/>
      <c r="E15" s="13"/>
      <c r="F15" s="21"/>
    </row>
    <row r="16" spans="1:6" ht="37.5">
      <c r="A16" s="19" t="s">
        <v>58</v>
      </c>
      <c r="B16" s="20" t="s">
        <v>81</v>
      </c>
      <c r="C16" s="19" t="s">
        <v>38</v>
      </c>
      <c r="D16" s="21" t="s">
        <v>76</v>
      </c>
      <c r="E16" s="21" t="s">
        <v>76</v>
      </c>
      <c r="F16" s="21" t="s">
        <v>76</v>
      </c>
    </row>
    <row r="17" spans="1:6" ht="18.75">
      <c r="A17" s="19" t="s">
        <v>57</v>
      </c>
      <c r="B17" s="20" t="s">
        <v>82</v>
      </c>
      <c r="C17" s="19" t="s">
        <v>83</v>
      </c>
      <c r="D17" s="21" t="s">
        <v>76</v>
      </c>
      <c r="E17" s="21" t="s">
        <v>76</v>
      </c>
      <c r="F17" s="21" t="s">
        <v>76</v>
      </c>
    </row>
    <row r="18" spans="1:6" ht="18.75">
      <c r="A18" s="22" t="s">
        <v>39</v>
      </c>
      <c r="B18" s="23" t="s">
        <v>84</v>
      </c>
      <c r="C18" s="22" t="s">
        <v>38</v>
      </c>
      <c r="D18" s="24">
        <v>1.166</v>
      </c>
      <c r="E18" s="24">
        <v>4.025</v>
      </c>
      <c r="F18" s="25">
        <v>4.45</v>
      </c>
    </row>
    <row r="19" spans="1:6" ht="18.75">
      <c r="A19" s="22" t="s">
        <v>40</v>
      </c>
      <c r="B19" s="20" t="s">
        <v>85</v>
      </c>
      <c r="C19" s="19" t="s">
        <v>41</v>
      </c>
      <c r="D19" s="35">
        <v>6997.019</v>
      </c>
      <c r="E19" s="35">
        <v>24147.2</v>
      </c>
      <c r="F19" s="35">
        <v>26702.1</v>
      </c>
    </row>
    <row r="20" spans="1:6" ht="37.5">
      <c r="A20" s="19" t="s">
        <v>42</v>
      </c>
      <c r="B20" s="20" t="s">
        <v>86</v>
      </c>
      <c r="C20" s="19" t="s">
        <v>41</v>
      </c>
      <c r="D20" s="36">
        <v>2133.749</v>
      </c>
      <c r="E20" s="36">
        <v>9770.2</v>
      </c>
      <c r="F20" s="36">
        <v>10392.4</v>
      </c>
    </row>
    <row r="21" spans="1:6" ht="37.5">
      <c r="A21" s="19" t="s">
        <v>87</v>
      </c>
      <c r="B21" s="20" t="s">
        <v>88</v>
      </c>
      <c r="C21" s="19" t="s">
        <v>36</v>
      </c>
      <c r="D21" s="21" t="s">
        <v>76</v>
      </c>
      <c r="E21" s="21" t="s">
        <v>76</v>
      </c>
      <c r="F21" s="21" t="s">
        <v>76</v>
      </c>
    </row>
    <row r="22" spans="1:6" ht="37.5">
      <c r="A22" s="19" t="s">
        <v>89</v>
      </c>
      <c r="B22" s="20" t="s">
        <v>90</v>
      </c>
      <c r="C22" s="19"/>
      <c r="D22" s="21" t="s">
        <v>76</v>
      </c>
      <c r="E22" s="21" t="s">
        <v>76</v>
      </c>
      <c r="F22" s="21" t="s">
        <v>76</v>
      </c>
    </row>
    <row r="23" spans="1:6" ht="37.5">
      <c r="A23" s="19" t="s">
        <v>91</v>
      </c>
      <c r="B23" s="20" t="s">
        <v>92</v>
      </c>
      <c r="C23" s="19" t="s">
        <v>83</v>
      </c>
      <c r="D23" s="21" t="s">
        <v>76</v>
      </c>
      <c r="E23" s="21" t="s">
        <v>76</v>
      </c>
      <c r="F23" s="21" t="s">
        <v>76</v>
      </c>
    </row>
    <row r="24" spans="1:6" ht="31.5">
      <c r="A24" s="19" t="s">
        <v>43</v>
      </c>
      <c r="B24" s="20" t="s">
        <v>93</v>
      </c>
      <c r="C24" s="19"/>
      <c r="D24" s="13">
        <v>4179.4</v>
      </c>
      <c r="E24" s="13">
        <v>4271.3</v>
      </c>
      <c r="F24" s="21">
        <v>4846.4</v>
      </c>
    </row>
    <row r="25" spans="1:6" ht="56.25">
      <c r="A25" s="19" t="s">
        <v>44</v>
      </c>
      <c r="B25" s="20" t="s">
        <v>94</v>
      </c>
      <c r="C25" s="19" t="s">
        <v>29</v>
      </c>
      <c r="D25" s="13">
        <v>3288.5</v>
      </c>
      <c r="E25" s="13">
        <v>2151.9</v>
      </c>
      <c r="F25" s="21">
        <v>3783.2</v>
      </c>
    </row>
    <row r="26" spans="1:6" ht="15.75">
      <c r="A26" s="19"/>
      <c r="B26" s="20" t="s">
        <v>45</v>
      </c>
      <c r="C26" s="19"/>
      <c r="D26" s="13"/>
      <c r="E26" s="13"/>
      <c r="F26" s="21"/>
    </row>
    <row r="27" spans="1:6" ht="15.75">
      <c r="A27" s="19"/>
      <c r="B27" s="20" t="s">
        <v>46</v>
      </c>
      <c r="C27" s="19"/>
      <c r="D27" s="13">
        <v>1871.5</v>
      </c>
      <c r="E27" s="13">
        <v>943.5</v>
      </c>
      <c r="F27" s="21">
        <v>2047.6</v>
      </c>
    </row>
    <row r="28" spans="1:6" ht="15.75">
      <c r="A28" s="19"/>
      <c r="B28" s="20" t="s">
        <v>55</v>
      </c>
      <c r="C28" s="19"/>
      <c r="D28" s="13">
        <v>582.4</v>
      </c>
      <c r="E28" s="13">
        <v>538.1</v>
      </c>
      <c r="F28" s="21">
        <v>670.3</v>
      </c>
    </row>
    <row r="29" spans="1:6" ht="15.75">
      <c r="A29" s="19"/>
      <c r="B29" s="20" t="s">
        <v>47</v>
      </c>
      <c r="C29" s="19"/>
      <c r="D29" s="13">
        <f>643.5+191.1</f>
        <v>834.6</v>
      </c>
      <c r="E29" s="13">
        <f>394.3+276</f>
        <v>670.3</v>
      </c>
      <c r="F29" s="21">
        <f>721.5+343.8</f>
        <v>1065.3</v>
      </c>
    </row>
    <row r="30" spans="1:6" ht="37.5">
      <c r="A30" s="19" t="s">
        <v>48</v>
      </c>
      <c r="B30" s="20" t="s">
        <v>95</v>
      </c>
      <c r="C30" s="19" t="s">
        <v>29</v>
      </c>
      <c r="D30" s="13">
        <v>889.4</v>
      </c>
      <c r="E30" s="13">
        <v>563</v>
      </c>
      <c r="F30" s="21">
        <v>1063.2</v>
      </c>
    </row>
    <row r="31" spans="1:6" ht="31.5">
      <c r="A31" s="19" t="s">
        <v>49</v>
      </c>
      <c r="B31" s="20" t="s">
        <v>96</v>
      </c>
      <c r="C31" s="19" t="s">
        <v>29</v>
      </c>
      <c r="D31" s="21" t="s">
        <v>76</v>
      </c>
      <c r="E31" s="13">
        <v>1454.3</v>
      </c>
      <c r="F31" s="21" t="s">
        <v>76</v>
      </c>
    </row>
    <row r="32" spans="1:6" ht="31.5">
      <c r="A32" s="19" t="s">
        <v>97</v>
      </c>
      <c r="B32" s="20" t="s">
        <v>98</v>
      </c>
      <c r="C32" s="19" t="s">
        <v>29</v>
      </c>
      <c r="D32" s="21" t="s">
        <v>76</v>
      </c>
      <c r="E32" s="21" t="s">
        <v>76</v>
      </c>
      <c r="F32" s="21" t="s">
        <v>76</v>
      </c>
    </row>
    <row r="33" spans="1:6" ht="31.5">
      <c r="A33" s="19" t="s">
        <v>99</v>
      </c>
      <c r="B33" s="20" t="s">
        <v>100</v>
      </c>
      <c r="C33" s="19"/>
      <c r="D33" s="21" t="s">
        <v>76</v>
      </c>
      <c r="E33" s="21" t="s">
        <v>76</v>
      </c>
      <c r="F33" s="21" t="s">
        <v>76</v>
      </c>
    </row>
    <row r="34" spans="1:6" ht="15.75">
      <c r="A34" s="19"/>
      <c r="B34" s="26" t="s">
        <v>101</v>
      </c>
      <c r="C34" s="19"/>
      <c r="D34" s="13"/>
      <c r="E34" s="13"/>
      <c r="F34" s="21"/>
    </row>
    <row r="35" spans="1:6" ht="18.75">
      <c r="A35" s="19"/>
      <c r="B35" s="20" t="s">
        <v>102</v>
      </c>
      <c r="C35" s="19" t="s">
        <v>103</v>
      </c>
      <c r="D35" s="13">
        <v>127.4</v>
      </c>
      <c r="E35" s="13">
        <v>279</v>
      </c>
      <c r="F35" s="21">
        <v>312.1</v>
      </c>
    </row>
    <row r="36" spans="1:6" ht="31.5">
      <c r="A36" s="19"/>
      <c r="B36" s="20" t="s">
        <v>104</v>
      </c>
      <c r="C36" s="19" t="s">
        <v>105</v>
      </c>
      <c r="D36" s="21">
        <f>D25/D35</f>
        <v>25.812401883830454</v>
      </c>
      <c r="E36" s="21">
        <f>E25/E35</f>
        <v>7.712903225806452</v>
      </c>
      <c r="F36" s="21">
        <f>F25/F35</f>
        <v>12.12175584748478</v>
      </c>
    </row>
    <row r="37" spans="1:6" ht="31.5">
      <c r="A37" s="19" t="s">
        <v>50</v>
      </c>
      <c r="B37" s="20" t="s">
        <v>106</v>
      </c>
      <c r="C37" s="19"/>
      <c r="D37" s="13"/>
      <c r="E37" s="13"/>
      <c r="F37" s="21"/>
    </row>
    <row r="38" spans="1:6" ht="15.75">
      <c r="A38" s="19" t="s">
        <v>51</v>
      </c>
      <c r="B38" s="20" t="s">
        <v>107</v>
      </c>
      <c r="C38" s="19" t="s">
        <v>52</v>
      </c>
      <c r="D38" s="37">
        <v>5</v>
      </c>
      <c r="E38" s="37">
        <v>2</v>
      </c>
      <c r="F38" s="55">
        <v>5</v>
      </c>
    </row>
    <row r="39" spans="1:6" ht="47.25">
      <c r="A39" s="19" t="s">
        <v>53</v>
      </c>
      <c r="B39" s="20" t="s">
        <v>108</v>
      </c>
      <c r="C39" s="19" t="s">
        <v>109</v>
      </c>
      <c r="D39" s="37">
        <f>ROUND(D27/(D38*12),3)</f>
        <v>31.192</v>
      </c>
      <c r="E39" s="37">
        <f>ROUND(E27/(E38*12),3)</f>
        <v>39.313</v>
      </c>
      <c r="F39" s="37">
        <f>ROUND(F27/(F38*12),3)</f>
        <v>34.127</v>
      </c>
    </row>
    <row r="40" spans="1:6" ht="31.5">
      <c r="A40" s="19" t="s">
        <v>54</v>
      </c>
      <c r="B40" s="20" t="s">
        <v>110</v>
      </c>
      <c r="C40" s="19"/>
      <c r="D40" s="21" t="s">
        <v>76</v>
      </c>
      <c r="E40" s="21" t="s">
        <v>76</v>
      </c>
      <c r="F40" s="21" t="s">
        <v>76</v>
      </c>
    </row>
    <row r="41" spans="1:6" ht="15.75">
      <c r="A41" s="19"/>
      <c r="B41" s="26" t="s">
        <v>101</v>
      </c>
      <c r="C41" s="19"/>
      <c r="D41" s="13"/>
      <c r="E41" s="13"/>
      <c r="F41" s="21"/>
    </row>
    <row r="42" spans="1:6" ht="31.5">
      <c r="A42" s="19"/>
      <c r="B42" s="20" t="s">
        <v>111</v>
      </c>
      <c r="C42" s="19" t="s">
        <v>29</v>
      </c>
      <c r="D42" s="21" t="s">
        <v>76</v>
      </c>
      <c r="E42" s="21" t="s">
        <v>76</v>
      </c>
      <c r="F42" s="21" t="s">
        <v>76</v>
      </c>
    </row>
    <row r="43" spans="1:6" ht="31.5">
      <c r="A43" s="19"/>
      <c r="B43" s="20" t="s">
        <v>112</v>
      </c>
      <c r="C43" s="19" t="s">
        <v>29</v>
      </c>
      <c r="D43" s="21" t="s">
        <v>76</v>
      </c>
      <c r="E43" s="21" t="s">
        <v>76</v>
      </c>
      <c r="F43" s="21" t="s">
        <v>76</v>
      </c>
    </row>
    <row r="44" spans="1:6" ht="15.75">
      <c r="A44" s="27" t="s">
        <v>113</v>
      </c>
      <c r="B44" s="28"/>
      <c r="C44" s="28"/>
      <c r="D44" s="28"/>
      <c r="E44" s="28"/>
      <c r="F44" s="28"/>
    </row>
    <row r="45" spans="1:6" ht="15.75">
      <c r="A45" s="27" t="s">
        <v>114</v>
      </c>
      <c r="B45" s="28"/>
      <c r="C45" s="28"/>
      <c r="D45" s="28"/>
      <c r="E45" s="28"/>
      <c r="F45" s="28"/>
    </row>
    <row r="46" spans="1:6" ht="15.75">
      <c r="A46" s="27" t="s">
        <v>115</v>
      </c>
      <c r="B46" s="28"/>
      <c r="C46" s="28"/>
      <c r="D46" s="28"/>
      <c r="E46" s="28"/>
      <c r="F46" s="28"/>
    </row>
    <row r="47" spans="1:6" ht="15.75">
      <c r="A47" s="27" t="s">
        <v>116</v>
      </c>
      <c r="B47" s="28"/>
      <c r="C47" s="28"/>
      <c r="D47" s="28"/>
      <c r="E47" s="28"/>
      <c r="F47" s="28"/>
    </row>
  </sheetData>
  <sheetProtection/>
  <mergeCells count="1">
    <mergeCell ref="A4:F4"/>
  </mergeCells>
  <printOptions/>
  <pageMargins left="0.7" right="0.7" top="0.75" bottom="0.75" header="0.3" footer="0.3"/>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I46"/>
  <sheetViews>
    <sheetView zoomScalePageLayoutView="0" workbookViewId="0" topLeftCell="A28">
      <selection activeCell="I18" sqref="I18"/>
    </sheetView>
  </sheetViews>
  <sheetFormatPr defaultColWidth="9.00390625" defaultRowHeight="12.75"/>
  <cols>
    <col min="1" max="1" width="6.00390625" style="0" customWidth="1"/>
    <col min="2" max="2" width="59.25390625" style="0" customWidth="1"/>
    <col min="3" max="3" width="16.25390625" style="0" customWidth="1"/>
    <col min="4" max="7" width="9.75390625" style="0" customWidth="1"/>
    <col min="8" max="8" width="10.25390625" style="0" customWidth="1"/>
    <col min="9" max="9" width="12.00390625" style="0" customWidth="1"/>
  </cols>
  <sheetData>
    <row r="1" spans="1:9" ht="61.5" customHeight="1">
      <c r="A1" s="14"/>
      <c r="B1" s="14"/>
      <c r="C1" s="14"/>
      <c r="D1" s="14"/>
      <c r="E1" s="14"/>
      <c r="F1" s="14"/>
      <c r="G1" s="53" t="s">
        <v>117</v>
      </c>
      <c r="H1" s="53"/>
      <c r="I1" s="53"/>
    </row>
    <row r="2" spans="1:9" ht="15.75">
      <c r="A2" s="14"/>
      <c r="B2" s="14"/>
      <c r="C2" s="14"/>
      <c r="D2" s="14"/>
      <c r="E2" s="14"/>
      <c r="F2" s="14"/>
      <c r="G2" s="14"/>
      <c r="H2" s="14"/>
      <c r="I2" s="14"/>
    </row>
    <row r="3" spans="1:9" ht="15.75">
      <c r="A3" s="14"/>
      <c r="B3" s="14"/>
      <c r="C3" s="14"/>
      <c r="D3" s="14"/>
      <c r="E3" s="14"/>
      <c r="F3" s="14"/>
      <c r="G3" s="14"/>
      <c r="H3" s="14"/>
      <c r="I3" s="14"/>
    </row>
    <row r="4" spans="1:9" ht="15.75">
      <c r="A4" s="14"/>
      <c r="B4" s="14"/>
      <c r="C4" s="14"/>
      <c r="D4" s="14"/>
      <c r="E4" s="14"/>
      <c r="F4" s="14"/>
      <c r="G4" s="14"/>
      <c r="H4" s="14"/>
      <c r="I4" s="14"/>
    </row>
    <row r="5" spans="1:9" ht="16.5">
      <c r="A5" s="51" t="s">
        <v>118</v>
      </c>
      <c r="B5" s="51"/>
      <c r="C5" s="51"/>
      <c r="D5" s="51"/>
      <c r="E5" s="51"/>
      <c r="F5" s="51"/>
      <c r="G5" s="51"/>
      <c r="H5" s="51"/>
      <c r="I5" s="51"/>
    </row>
    <row r="6" spans="1:9" ht="15.75">
      <c r="A6" s="14"/>
      <c r="B6" s="14"/>
      <c r="C6" s="14"/>
      <c r="D6" s="14"/>
      <c r="E6" s="14"/>
      <c r="F6" s="14"/>
      <c r="G6" s="14"/>
      <c r="H6" s="14"/>
      <c r="I6" s="14"/>
    </row>
    <row r="7" spans="1:9" ht="15.75">
      <c r="A7" s="14"/>
      <c r="B7" s="14"/>
      <c r="C7" s="14"/>
      <c r="D7" s="14"/>
      <c r="E7" s="14"/>
      <c r="F7" s="14"/>
      <c r="G7" s="14"/>
      <c r="H7" s="14"/>
      <c r="I7" s="14"/>
    </row>
    <row r="8" spans="1:9" ht="75.75" customHeight="1">
      <c r="A8" s="54" t="s">
        <v>73</v>
      </c>
      <c r="B8" s="54" t="s">
        <v>24</v>
      </c>
      <c r="C8" s="54" t="s">
        <v>119</v>
      </c>
      <c r="D8" s="54" t="s">
        <v>172</v>
      </c>
      <c r="E8" s="54"/>
      <c r="F8" s="54" t="s">
        <v>173</v>
      </c>
      <c r="G8" s="54"/>
      <c r="H8" s="54" t="s">
        <v>174</v>
      </c>
      <c r="I8" s="54"/>
    </row>
    <row r="9" spans="1:9" ht="30">
      <c r="A9" s="54"/>
      <c r="B9" s="54"/>
      <c r="C9" s="54"/>
      <c r="D9" s="29" t="s">
        <v>120</v>
      </c>
      <c r="E9" s="29" t="s">
        <v>121</v>
      </c>
      <c r="F9" s="29" t="s">
        <v>120</v>
      </c>
      <c r="G9" s="29" t="s">
        <v>121</v>
      </c>
      <c r="H9" s="29" t="s">
        <v>120</v>
      </c>
      <c r="I9" s="29" t="s">
        <v>121</v>
      </c>
    </row>
    <row r="10" spans="1:9" ht="30">
      <c r="A10" s="30" t="s">
        <v>25</v>
      </c>
      <c r="B10" s="31" t="s">
        <v>122</v>
      </c>
      <c r="C10" s="30"/>
      <c r="D10" s="32"/>
      <c r="E10" s="32"/>
      <c r="F10" s="32"/>
      <c r="G10" s="32"/>
      <c r="H10" s="32"/>
      <c r="I10" s="32"/>
    </row>
    <row r="11" spans="1:9" ht="30">
      <c r="A11" s="30" t="s">
        <v>28</v>
      </c>
      <c r="B11" s="31" t="s">
        <v>123</v>
      </c>
      <c r="C11" s="30"/>
      <c r="D11" s="32"/>
      <c r="E11" s="32"/>
      <c r="F11" s="32"/>
      <c r="G11" s="32"/>
      <c r="H11" s="32"/>
      <c r="I11" s="32"/>
    </row>
    <row r="12" spans="1:9" ht="120">
      <c r="A12" s="30"/>
      <c r="B12" s="31" t="s">
        <v>124</v>
      </c>
      <c r="C12" s="30" t="s">
        <v>125</v>
      </c>
      <c r="D12" s="32"/>
      <c r="E12" s="32"/>
      <c r="F12" s="32"/>
      <c r="G12" s="32"/>
      <c r="H12" s="32"/>
      <c r="I12" s="32"/>
    </row>
    <row r="13" spans="1:9" ht="120">
      <c r="A13" s="30"/>
      <c r="B13" s="31" t="s">
        <v>126</v>
      </c>
      <c r="C13" s="30" t="s">
        <v>127</v>
      </c>
      <c r="D13" s="32"/>
      <c r="E13" s="32"/>
      <c r="F13" s="32"/>
      <c r="G13" s="32"/>
      <c r="H13" s="32"/>
      <c r="I13" s="32"/>
    </row>
    <row r="14" spans="1:9" ht="15">
      <c r="A14" s="30" t="s">
        <v>30</v>
      </c>
      <c r="B14" s="31" t="s">
        <v>128</v>
      </c>
      <c r="C14" s="30"/>
      <c r="D14" s="32"/>
      <c r="E14" s="32"/>
      <c r="F14" s="32"/>
      <c r="G14" s="32"/>
      <c r="H14" s="32"/>
      <c r="I14" s="32"/>
    </row>
    <row r="15" spans="1:9" ht="15">
      <c r="A15" s="30"/>
      <c r="B15" s="31" t="s">
        <v>129</v>
      </c>
      <c r="C15" s="30"/>
      <c r="D15" s="32"/>
      <c r="E15" s="32"/>
      <c r="F15" s="32"/>
      <c r="G15" s="32"/>
      <c r="H15" s="33"/>
      <c r="I15" s="33"/>
    </row>
    <row r="16" spans="1:9" ht="15">
      <c r="A16" s="30"/>
      <c r="B16" s="31" t="s">
        <v>130</v>
      </c>
      <c r="C16" s="30" t="s">
        <v>125</v>
      </c>
      <c r="D16" s="32"/>
      <c r="E16" s="32"/>
      <c r="F16" s="32"/>
      <c r="G16" s="32"/>
      <c r="H16" s="33"/>
      <c r="I16" s="33"/>
    </row>
    <row r="17" spans="1:9" ht="15">
      <c r="A17" s="30"/>
      <c r="B17" s="31" t="s">
        <v>131</v>
      </c>
      <c r="C17" s="30" t="s">
        <v>127</v>
      </c>
      <c r="D17" s="32"/>
      <c r="E17" s="32"/>
      <c r="F17" s="32"/>
      <c r="G17" s="32"/>
      <c r="H17" s="33"/>
      <c r="I17" s="33"/>
    </row>
    <row r="18" spans="1:9" ht="15">
      <c r="A18" s="30"/>
      <c r="B18" s="31" t="s">
        <v>132</v>
      </c>
      <c r="C18" s="30" t="s">
        <v>127</v>
      </c>
      <c r="D18" s="32" t="s">
        <v>175</v>
      </c>
      <c r="E18" s="38">
        <f>('Приложение 2'!D24*1000)/(0.001*'Приложение 2'!D19)</f>
        <v>597311.5122311371</v>
      </c>
      <c r="F18" s="38">
        <f>0.5317*(1000*'Приложение 2'!E24)/('Приложение 2'!E19*0.001)</f>
        <v>94050.25054664722</v>
      </c>
      <c r="G18" s="38">
        <f>0.4683*(1000*'Приложение 2'!E24)/('Приложение 2'!E19*0.001)</f>
        <v>82835.68239795919</v>
      </c>
      <c r="H18" s="38">
        <f>0.5317*(1000*'Приложение 2'!F24)/('Приложение 2'!F19*0.001)</f>
        <v>96502.92973211846</v>
      </c>
      <c r="I18" s="38">
        <f>0.4683*(1000*'Приложение 2'!F24)/('Приложение 2'!F19*0.001)</f>
        <v>84995.90369296799</v>
      </c>
    </row>
    <row r="19" spans="1:9" ht="30">
      <c r="A19" s="30" t="s">
        <v>34</v>
      </c>
      <c r="B19" s="31" t="s">
        <v>133</v>
      </c>
      <c r="C19" s="30" t="s">
        <v>127</v>
      </c>
      <c r="D19" s="32"/>
      <c r="E19" s="32"/>
      <c r="F19" s="32"/>
      <c r="G19" s="32"/>
      <c r="H19" s="33"/>
      <c r="I19" s="33"/>
    </row>
    <row r="20" spans="1:9" ht="15">
      <c r="A20" s="30" t="s">
        <v>37</v>
      </c>
      <c r="B20" s="31" t="s">
        <v>134</v>
      </c>
      <c r="C20" s="30"/>
      <c r="D20" s="32"/>
      <c r="E20" s="32"/>
      <c r="F20" s="32"/>
      <c r="G20" s="32"/>
      <c r="H20" s="32"/>
      <c r="I20" s="32"/>
    </row>
    <row r="21" spans="1:9" ht="45">
      <c r="A21" s="30" t="s">
        <v>58</v>
      </c>
      <c r="B21" s="31" t="s">
        <v>135</v>
      </c>
      <c r="C21" s="30" t="s">
        <v>127</v>
      </c>
      <c r="D21" s="32"/>
      <c r="E21" s="32"/>
      <c r="F21" s="32"/>
      <c r="G21" s="32"/>
      <c r="H21" s="32"/>
      <c r="I21" s="32"/>
    </row>
    <row r="22" spans="1:9" ht="60">
      <c r="A22" s="30" t="s">
        <v>57</v>
      </c>
      <c r="B22" s="31" t="s">
        <v>136</v>
      </c>
      <c r="C22" s="30" t="s">
        <v>127</v>
      </c>
      <c r="D22" s="32"/>
      <c r="E22" s="32"/>
      <c r="F22" s="32"/>
      <c r="G22" s="32"/>
      <c r="H22" s="32"/>
      <c r="I22" s="32"/>
    </row>
    <row r="23" spans="1:9" ht="15">
      <c r="A23" s="30" t="s">
        <v>39</v>
      </c>
      <c r="B23" s="31" t="s">
        <v>137</v>
      </c>
      <c r="C23" s="30" t="s">
        <v>36</v>
      </c>
      <c r="D23" s="32"/>
      <c r="E23" s="32"/>
      <c r="F23" s="32"/>
      <c r="G23" s="32"/>
      <c r="H23" s="32"/>
      <c r="I23" s="32"/>
    </row>
    <row r="24" spans="1:9" ht="15">
      <c r="A24" s="30"/>
      <c r="B24" s="31" t="s">
        <v>138</v>
      </c>
      <c r="C24" s="30" t="s">
        <v>36</v>
      </c>
      <c r="D24" s="32"/>
      <c r="E24" s="32"/>
      <c r="F24" s="32"/>
      <c r="G24" s="32"/>
      <c r="H24" s="32"/>
      <c r="I24" s="32"/>
    </row>
    <row r="25" spans="1:9" ht="15">
      <c r="A25" s="30"/>
      <c r="B25" s="31" t="s">
        <v>139</v>
      </c>
      <c r="C25" s="30" t="s">
        <v>36</v>
      </c>
      <c r="D25" s="32"/>
      <c r="E25" s="32"/>
      <c r="F25" s="32"/>
      <c r="G25" s="32"/>
      <c r="H25" s="32"/>
      <c r="I25" s="32"/>
    </row>
    <row r="26" spans="1:9" ht="15">
      <c r="A26" s="30"/>
      <c r="B26" s="31" t="s">
        <v>140</v>
      </c>
      <c r="C26" s="30" t="s">
        <v>36</v>
      </c>
      <c r="D26" s="32"/>
      <c r="E26" s="32"/>
      <c r="F26" s="32"/>
      <c r="G26" s="32"/>
      <c r="H26" s="32"/>
      <c r="I26" s="32"/>
    </row>
    <row r="27" spans="1:9" ht="15">
      <c r="A27" s="30"/>
      <c r="B27" s="31" t="s">
        <v>141</v>
      </c>
      <c r="C27" s="30" t="s">
        <v>36</v>
      </c>
      <c r="D27" s="32"/>
      <c r="E27" s="32"/>
      <c r="F27" s="32"/>
      <c r="G27" s="32"/>
      <c r="H27" s="32"/>
      <c r="I27" s="32"/>
    </row>
    <row r="28" spans="1:9" ht="15">
      <c r="A28" s="30" t="s">
        <v>43</v>
      </c>
      <c r="B28" s="31" t="s">
        <v>142</v>
      </c>
      <c r="C28" s="30" t="s">
        <v>36</v>
      </c>
      <c r="D28" s="32"/>
      <c r="E28" s="32"/>
      <c r="F28" s="32"/>
      <c r="G28" s="32"/>
      <c r="H28" s="32"/>
      <c r="I28" s="32"/>
    </row>
    <row r="29" spans="1:9" ht="15">
      <c r="A29" s="30" t="s">
        <v>44</v>
      </c>
      <c r="B29" s="31" t="s">
        <v>143</v>
      </c>
      <c r="C29" s="30" t="s">
        <v>144</v>
      </c>
      <c r="D29" s="32"/>
      <c r="E29" s="32"/>
      <c r="F29" s="32"/>
      <c r="G29" s="32"/>
      <c r="H29" s="32"/>
      <c r="I29" s="32"/>
    </row>
    <row r="30" spans="1:9" ht="15">
      <c r="A30" s="30"/>
      <c r="B30" s="31" t="s">
        <v>145</v>
      </c>
      <c r="C30" s="30" t="s">
        <v>144</v>
      </c>
      <c r="D30" s="32"/>
      <c r="E30" s="32"/>
      <c r="F30" s="32"/>
      <c r="G30" s="32"/>
      <c r="H30" s="32"/>
      <c r="I30" s="32"/>
    </row>
    <row r="31" spans="1:9" ht="15">
      <c r="A31" s="30" t="s">
        <v>48</v>
      </c>
      <c r="B31" s="31" t="s">
        <v>146</v>
      </c>
      <c r="C31" s="30" t="s">
        <v>125</v>
      </c>
      <c r="D31" s="32"/>
      <c r="E31" s="32"/>
      <c r="F31" s="32"/>
      <c r="G31" s="32"/>
      <c r="H31" s="32"/>
      <c r="I31" s="32"/>
    </row>
    <row r="32" spans="1:9" ht="15">
      <c r="A32" s="30" t="s">
        <v>49</v>
      </c>
      <c r="B32" s="31" t="s">
        <v>147</v>
      </c>
      <c r="C32" s="30" t="s">
        <v>148</v>
      </c>
      <c r="D32" s="32"/>
      <c r="E32" s="32"/>
      <c r="F32" s="32"/>
      <c r="G32" s="32"/>
      <c r="H32" s="32"/>
      <c r="I32" s="32"/>
    </row>
    <row r="33" spans="1:9" ht="15">
      <c r="A33" s="30" t="s">
        <v>149</v>
      </c>
      <c r="B33" s="31" t="s">
        <v>150</v>
      </c>
      <c r="C33" s="30" t="s">
        <v>148</v>
      </c>
      <c r="D33" s="32"/>
      <c r="E33" s="32"/>
      <c r="F33" s="32"/>
      <c r="G33" s="32"/>
      <c r="H33" s="32"/>
      <c r="I33" s="32"/>
    </row>
    <row r="34" spans="1:9" ht="15">
      <c r="A34" s="30" t="s">
        <v>151</v>
      </c>
      <c r="B34" s="31" t="s">
        <v>152</v>
      </c>
      <c r="C34" s="30" t="s">
        <v>148</v>
      </c>
      <c r="D34" s="32"/>
      <c r="E34" s="32"/>
      <c r="F34" s="32"/>
      <c r="G34" s="32"/>
      <c r="H34" s="32"/>
      <c r="I34" s="32"/>
    </row>
    <row r="35" spans="1:9" ht="18">
      <c r="A35" s="30"/>
      <c r="B35" s="31" t="s">
        <v>153</v>
      </c>
      <c r="C35" s="30" t="s">
        <v>148</v>
      </c>
      <c r="D35" s="32"/>
      <c r="E35" s="32"/>
      <c r="F35" s="32"/>
      <c r="G35" s="32"/>
      <c r="H35" s="32"/>
      <c r="I35" s="32"/>
    </row>
    <row r="36" spans="1:9" ht="18">
      <c r="A36" s="30"/>
      <c r="B36" s="31" t="s">
        <v>154</v>
      </c>
      <c r="C36" s="30" t="s">
        <v>148</v>
      </c>
      <c r="D36" s="32"/>
      <c r="E36" s="32"/>
      <c r="F36" s="32"/>
      <c r="G36" s="32"/>
      <c r="H36" s="32"/>
      <c r="I36" s="32"/>
    </row>
    <row r="37" spans="1:9" ht="18">
      <c r="A37" s="30"/>
      <c r="B37" s="31" t="s">
        <v>155</v>
      </c>
      <c r="C37" s="30" t="s">
        <v>148</v>
      </c>
      <c r="D37" s="32"/>
      <c r="E37" s="32"/>
      <c r="F37" s="32"/>
      <c r="G37" s="32"/>
      <c r="H37" s="32"/>
      <c r="I37" s="32"/>
    </row>
    <row r="38" spans="1:9" ht="18">
      <c r="A38" s="30"/>
      <c r="B38" s="31" t="s">
        <v>156</v>
      </c>
      <c r="C38" s="30" t="s">
        <v>148</v>
      </c>
      <c r="D38" s="32"/>
      <c r="E38" s="32"/>
      <c r="F38" s="32"/>
      <c r="G38" s="32"/>
      <c r="H38" s="32"/>
      <c r="I38" s="32"/>
    </row>
    <row r="39" spans="1:9" ht="15">
      <c r="A39" s="30" t="s">
        <v>157</v>
      </c>
      <c r="B39" s="31" t="s">
        <v>158</v>
      </c>
      <c r="C39" s="30" t="s">
        <v>148</v>
      </c>
      <c r="D39" s="32"/>
      <c r="E39" s="32"/>
      <c r="F39" s="32"/>
      <c r="G39" s="32"/>
      <c r="H39" s="32"/>
      <c r="I39" s="32"/>
    </row>
    <row r="40" spans="1:9" ht="15">
      <c r="A40" s="30" t="s">
        <v>97</v>
      </c>
      <c r="B40" s="31" t="s">
        <v>159</v>
      </c>
      <c r="C40" s="30"/>
      <c r="D40" s="32"/>
      <c r="E40" s="32"/>
      <c r="F40" s="32"/>
      <c r="G40" s="32"/>
      <c r="H40" s="32"/>
      <c r="I40" s="32"/>
    </row>
    <row r="41" spans="1:9" ht="30">
      <c r="A41" s="30" t="s">
        <v>99</v>
      </c>
      <c r="B41" s="31" t="s">
        <v>160</v>
      </c>
      <c r="C41" s="30" t="s">
        <v>161</v>
      </c>
      <c r="D41" s="32"/>
      <c r="E41" s="32"/>
      <c r="F41" s="32"/>
      <c r="G41" s="32"/>
      <c r="H41" s="32"/>
      <c r="I41" s="32"/>
    </row>
    <row r="42" spans="1:9" ht="15">
      <c r="A42" s="30" t="s">
        <v>162</v>
      </c>
      <c r="B42" s="31" t="s">
        <v>163</v>
      </c>
      <c r="C42" s="30" t="s">
        <v>148</v>
      </c>
      <c r="D42" s="32"/>
      <c r="E42" s="32"/>
      <c r="F42" s="32"/>
      <c r="G42" s="32"/>
      <c r="H42" s="32"/>
      <c r="I42" s="32"/>
    </row>
    <row r="43" spans="1:9" ht="15">
      <c r="A43" s="30" t="s">
        <v>164</v>
      </c>
      <c r="B43" s="31" t="s">
        <v>165</v>
      </c>
      <c r="C43" s="30" t="s">
        <v>166</v>
      </c>
      <c r="D43" s="32"/>
      <c r="E43" s="32"/>
      <c r="F43" s="32"/>
      <c r="G43" s="32"/>
      <c r="H43" s="32"/>
      <c r="I43" s="32"/>
    </row>
    <row r="44" spans="1:9" ht="15">
      <c r="A44" s="30"/>
      <c r="B44" s="31" t="s">
        <v>167</v>
      </c>
      <c r="C44" s="30" t="s">
        <v>166</v>
      </c>
      <c r="D44" s="32"/>
      <c r="E44" s="32"/>
      <c r="F44" s="32"/>
      <c r="G44" s="32"/>
      <c r="H44" s="32"/>
      <c r="I44" s="32"/>
    </row>
    <row r="45" spans="1:9" ht="15">
      <c r="A45" s="30"/>
      <c r="B45" s="31" t="s">
        <v>168</v>
      </c>
      <c r="C45" s="30" t="s">
        <v>166</v>
      </c>
      <c r="D45" s="32"/>
      <c r="E45" s="32"/>
      <c r="F45" s="32"/>
      <c r="G45" s="32"/>
      <c r="H45" s="32"/>
      <c r="I45" s="32"/>
    </row>
    <row r="46" spans="1:9" ht="12.75">
      <c r="A46" s="27" t="s">
        <v>169</v>
      </c>
      <c r="B46" s="28"/>
      <c r="C46" s="28"/>
      <c r="D46" s="28"/>
      <c r="E46" s="28"/>
      <c r="F46" s="28"/>
      <c r="G46" s="28"/>
      <c r="H46" s="28"/>
      <c r="I46" s="28"/>
    </row>
  </sheetData>
  <sheetProtection/>
  <mergeCells count="8">
    <mergeCell ref="G1:I1"/>
    <mergeCell ref="A5:I5"/>
    <mergeCell ref="A8:A9"/>
    <mergeCell ref="B8:B9"/>
    <mergeCell ref="C8:C9"/>
    <mergeCell ref="D8:E8"/>
    <mergeCell ref="F8:G8"/>
    <mergeCell ref="H8:I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yulya yaroshenko</dc:creator>
  <cp:keywords/>
  <dc:description/>
  <cp:lastModifiedBy>SEO</cp:lastModifiedBy>
  <cp:lastPrinted>2015-04-23T08:45:28Z</cp:lastPrinted>
  <dcterms:created xsi:type="dcterms:W3CDTF">2004-09-19T06:34:55Z</dcterms:created>
  <dcterms:modified xsi:type="dcterms:W3CDTF">2017-04-18T12:55:38Z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